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5\"/>
    </mc:Choice>
  </mc:AlternateContent>
  <xr:revisionPtr revIDLastSave="0" documentId="13_ncr:1_{89B41D98-1278-43E0-8046-5D0C3D2DA755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5-02-91" sheetId="1" r:id="rId1"/>
    <sheet name="FORMULÁŘ 8 - rekap poplatků" sheetId="2" r:id="rId2"/>
  </sheets>
  <definedNames>
    <definedName name="_xlnm._FilterDatabase" localSheetId="0" hidden="1">'PS 55-02-91'!$A$11:$H$437</definedName>
    <definedName name="_xlnm.Print_Area" localSheetId="1">'FORMULÁŘ 8 - rekap poplatků'!$A$1:$K$74</definedName>
    <definedName name="_xlnm.Print_Area" localSheetId="0">'PS 55-02-91'!$A$1:$H$33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1" i="2" l="1"/>
  <c r="K71" i="2" s="1"/>
  <c r="I72" i="2"/>
  <c r="K72" i="2" s="1"/>
  <c r="I73" i="2"/>
  <c r="K73" i="2" s="1"/>
  <c r="I55" i="2" l="1"/>
  <c r="K55" i="2" s="1"/>
  <c r="A14" i="1" l="1"/>
  <c r="A15" i="1" s="1"/>
  <c r="A16" i="1" s="1"/>
  <c r="A17" i="1" l="1"/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7" i="1"/>
  <c r="H16" i="1"/>
  <c r="H15" i="1"/>
  <c r="H14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<sst xmlns="http://schemas.openxmlformats.org/spreadsheetml/2006/main" count="404" uniqueCount="177">
  <si>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</si>
  <si>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</si>
  <si>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</si>
  <si>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</si>
  <si>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</si>
  <si>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</si>
  <si>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</si>
  <si>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</si>
  <si>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</si>
  <si>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</si>
  <si>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</si>
  <si>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</si>
  <si>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</si>
  <si>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</si>
  <si>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</si>
  <si>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</si>
  <si>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</si>
  <si>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</si>
  <si>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</si>
  <si>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</si>
  <si>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</si>
  <si>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</si>
  <si>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</si>
  <si>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</si>
  <si>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</si>
  <si>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</si>
  <si>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</si>
  <si>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</si>
  <si>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</si>
  <si>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</si>
  <si>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</si>
  <si>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</si>
  <si>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</si>
  <si>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</si>
  <si>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</si>
  <si>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</si>
  <si>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</si>
  <si>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</si>
  <si>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</si>
  <si>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</si>
  <si>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</si>
  <si>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</si>
  <si>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</si>
  <si>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</si>
  <si>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</si>
  <si>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</si>
  <si>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</si>
  <si>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</si>
  <si>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</si>
  <si>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</si>
  <si>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</si>
  <si>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</si>
  <si>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</si>
  <si>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</si>
  <si>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</si>
  <si>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</si>
  <si>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</si>
  <si>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</si>
  <si>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</si>
  <si>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</si>
  <si>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</si>
  <si>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</si>
  <si>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</si>
  <si>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</si>
  <si>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</si>
  <si>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</si>
  <si>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</si>
  <si>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</si>
  <si>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</si>
  <si>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</si>
  <si>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</si>
  <si>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</si>
  <si>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</si>
  <si>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</si>
  <si>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</si>
  <si>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</si>
  <si>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</si>
  <si>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</si>
  <si>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</si>
  <si>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</si>
  <si>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</si>
  <si>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</si>
  <si>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</si>
  <si>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</si>
  <si>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</si>
  <si>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</si>
  <si>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</si>
  <si>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</si>
  <si>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</si>
  <si>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</si>
  <si>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</si>
  <si>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</si>
  <si>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</si>
  <si>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</si>
  <si>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</si>
  <si>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</si>
  <si>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</si>
  <si>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</si>
  <si>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</si>
  <si>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</si>
  <si>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</si>
  <si>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</si>
  <si>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</si>
  <si>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</si>
  <si>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</si>
  <si>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</si>
  <si>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</si>
  <si>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</si>
  <si>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</si>
  <si>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</si>
  <si>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</si>
  <si>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</si>
  <si>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</si>
  <si>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</si>
  <si>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</si>
  <si>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</si>
  <si>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</si>
  <si>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</si>
  <si>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</si>
  <si>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</si>
  <si>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</si>
  <si>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</si>
  <si>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</si>
  <si>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</si>
  <si>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</si>
  <si>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</si>
  <si>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</si>
  <si>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</si>
  <si>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</si>
  <si>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</si>
  <si>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</si>
  <si>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</si>
  <si>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</si>
  <si>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</si>
  <si>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</si>
  <si>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</si>
  <si>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</si>
  <si>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</si>
  <si>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</si>
  <si>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</si>
  <si>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</si>
  <si>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</si>
  <si>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</si>
  <si>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</si>
  <si>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</si>
  <si>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</si>
  <si>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</si>
  <si>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</si>
  <si>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</si>
  <si>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</si>
  <si>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</si>
  <si>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</si>
  <si>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</si>
  <si>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</si>
  <si>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</si>
  <si>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</si>
  <si>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</si>
  <si>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</si>
  <si>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</si>
  <si>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</si>
  <si>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</si>
  <si>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</si>
  <si>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</si>
  <si>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Rekonstrukce ŽST Chrastava</t>
  </si>
  <si>
    <t>DDTS, úprava dispečerského pracoviště Pardubice</t>
  </si>
  <si>
    <t>PS 55-02-91</t>
  </si>
  <si>
    <t>STOSMOL, s.r.o.</t>
  </si>
  <si>
    <t>75O923</t>
  </si>
  <si>
    <t>75O953</t>
  </si>
  <si>
    <t>OTSKP_2019</t>
  </si>
  <si>
    <t>DDTS ŽDC, SW DOPLNĚNÍ INS</t>
  </si>
  <si>
    <t>KUS</t>
  </si>
  <si>
    <t>75O952</t>
  </si>
  <si>
    <t>DDTS ŽDC, PARAMETRIZACE A NAPLNĚNÍ DATOVÝCH STRUKTUR</t>
  </si>
  <si>
    <t>DDTS ŽDC, ODZKOUŠENÍ PROGRAMOVÉHO VYBAVENÍ</t>
  </si>
  <si>
    <t>75O961</t>
  </si>
  <si>
    <t>DDTS ŽDC, SPOLUPRÁCE ZHOTOVITELE URČENÉHO ZAŘÍZENÍ PŘI INTEGRACI DO DDTS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</si>
</sst>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83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5" xfId="0" applyNumberFormat="1" applyFont="1" applyFill="1" applyBorder="1" applyAlignment="1" applyProtection="1">
      <alignment horizontal="center" vertical="center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164" fontId="7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9" fillId="0" borderId="43" xfId="0" applyFont="1" applyFill="1" applyBorder="1" applyAlignment="1" applyProtection="1">
      <alignment horizontal="center" vertical="center"/>
      <protection locked="0"/>
    </xf>
    <xf numFmtId="0" fontId="9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164" fontId="9" fillId="0" borderId="32" xfId="0" applyNumberFormat="1" applyFont="1" applyFill="1" applyBorder="1" applyAlignment="1" applyProtection="1">
      <alignment horizontal="center" vertical="center"/>
      <protection locked="0"/>
    </xf>
    <xf numFmtId="4" fontId="10" fillId="0" borderId="32" xfId="1" applyNumberFormat="1" applyFont="1" applyFill="1" applyBorder="1" applyAlignment="1" applyProtection="1">
      <alignment horizontal="right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164" fontId="9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13" xfId="1" applyNumberFormat="1" applyFont="1" applyFill="1" applyBorder="1" applyAlignment="1" applyProtection="1">
      <alignment horizontal="right"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12" fillId="0" borderId="53" xfId="0" applyFont="1" applyFill="1" applyBorder="1" applyAlignment="1" applyProtection="1">
      <alignment horizontal="left" vertical="top"/>
      <protection hidden="1"/>
    </xf>
    <xf numFmtId="49" fontId="43" fillId="2" borderId="54" xfId="0" applyNumberFormat="1" applyFont="1" applyFill="1" applyBorder="1" applyAlignment="1" applyProtection="1">
      <alignment horizontal="right" vertical="center"/>
      <protection locked="0"/>
    </xf>
    <xf numFmtId="0" fontId="12" fillId="0" borderId="53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6" xfId="0" applyNumberFormat="1" applyFont="1" applyFill="1" applyBorder="1" applyAlignment="1" applyProtection="1">
      <alignment horizontal="center" vertical="center"/>
      <protection locked="0"/>
    </xf>
    <xf numFmtId="0" fontId="6" fillId="3" borderId="57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0" fontId="5" fillId="0" borderId="63" xfId="0" applyFont="1" applyFill="1" applyBorder="1" applyAlignment="1" applyProtection="1">
      <alignment horizontal="center" vertical="center"/>
      <protection locked="0"/>
    </xf>
    <xf numFmtId="0" fontId="9" fillId="0" borderId="63" xfId="0" applyFont="1" applyFill="1" applyBorder="1" applyAlignment="1" applyProtection="1">
      <alignment horizontal="center" vertical="center"/>
      <protection locked="0"/>
    </xf>
    <xf numFmtId="0" fontId="9" fillId="0" borderId="64" xfId="1" applyNumberFormat="1" applyFont="1" applyFill="1" applyBorder="1" applyAlignment="1" applyProtection="1">
      <alignment horizontal="left" vertical="center" wrapText="1"/>
      <protection locked="0"/>
    </xf>
    <xf numFmtId="0" fontId="9" fillId="0" borderId="64" xfId="0" applyFont="1" applyFill="1" applyBorder="1" applyAlignment="1" applyProtection="1">
      <alignment horizontal="center" vertical="center"/>
      <protection locked="0"/>
    </xf>
    <xf numFmtId="164" fontId="9" fillId="0" borderId="64" xfId="0" applyNumberFormat="1" applyFont="1" applyFill="1" applyBorder="1" applyAlignment="1" applyProtection="1">
      <alignment horizontal="center" vertical="center"/>
      <protection locked="0"/>
    </xf>
    <xf numFmtId="4" fontId="10" fillId="0" borderId="64" xfId="1" applyNumberFormat="1" applyFont="1" applyFill="1" applyBorder="1" applyAlignment="1" applyProtection="1">
      <alignment horizontal="right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Normal="85" zoomScaleSheetLayoutView="100" workbookViewId="0">
      <selection sqref="A1:D1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46" t="s">
        <v>5</v>
      </c>
      <c r="B1" s="147"/>
      <c r="C1" s="147"/>
      <c r="D1" s="147"/>
      <c r="E1" s="148" t="s">
        <v>150</v>
      </c>
      <c r="F1" s="149"/>
      <c r="G1" s="150">
        <f>SUM(H12:H9999)</f>
        <v>0</v>
      </c>
      <c r="H1" s="151"/>
    </row>
    <row r="2" spans="1:8" ht="37.5" customHeight="1" thickBot="1" x14ac:dyDescent="0.3">
      <c r="A2" s="152" t="s">
        <v>6</v>
      </c>
      <c r="B2" s="103" t="s">
        <v>163</v>
      </c>
      <c r="C2" s="103"/>
      <c r="D2" s="103"/>
      <c r="E2" s="113"/>
      <c r="F2" s="114"/>
      <c r="G2" s="115"/>
      <c r="H2" s="153"/>
    </row>
    <row r="3" spans="1:8" ht="30.75" customHeight="1" thickTop="1" x14ac:dyDescent="0.25">
      <c r="A3" s="154" t="s">
        <v>7</v>
      </c>
      <c r="B3" s="100"/>
      <c r="C3" s="104" t="s">
        <v>164</v>
      </c>
      <c r="D3" s="104"/>
      <c r="E3" s="108" t="s">
        <v>165</v>
      </c>
      <c r="F3" s="109"/>
      <c r="G3" s="109"/>
      <c r="H3" s="155"/>
    </row>
    <row r="4" spans="1:8" ht="18" customHeight="1" x14ac:dyDescent="0.25">
      <c r="A4" s="156" t="s">
        <v>8</v>
      </c>
      <c r="B4" s="105"/>
      <c r="C4" s="88" t="s">
        <v>149</v>
      </c>
      <c r="D4" s="4"/>
      <c r="E4" s="106" t="s">
        <v>1</v>
      </c>
      <c r="F4" s="107"/>
      <c r="G4" s="112"/>
      <c r="H4" s="157"/>
    </row>
    <row r="5" spans="1:8" ht="18" customHeight="1" x14ac:dyDescent="0.25">
      <c r="A5" s="156" t="s">
        <v>9</v>
      </c>
      <c r="B5" s="105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26" t="s">
        <v>2</v>
      </c>
      <c r="F5" s="127"/>
      <c r="G5" s="110"/>
      <c r="H5" s="158"/>
    </row>
    <row r="6" spans="1:8" ht="18" customHeight="1" x14ac:dyDescent="0.25">
      <c r="A6" s="159" t="s">
        <v>11</v>
      </c>
      <c r="B6" s="128"/>
      <c r="C6" s="124" t="s">
        <v>166</v>
      </c>
      <c r="D6" s="125"/>
      <c r="E6" s="126" t="s">
        <v>3</v>
      </c>
      <c r="F6" s="127"/>
      <c r="G6" s="111">
        <v>2019</v>
      </c>
      <c r="H6" s="158"/>
    </row>
    <row r="7" spans="1:8" ht="18" customHeight="1" thickBot="1" x14ac:dyDescent="0.3">
      <c r="A7" s="160"/>
      <c r="B7" s="129"/>
      <c r="C7" s="118" t="s">
        <v>162</v>
      </c>
      <c r="D7" s="119"/>
      <c r="E7" s="101" t="s">
        <v>4</v>
      </c>
      <c r="F7" s="102"/>
      <c r="G7" s="130">
        <v>43579</v>
      </c>
      <c r="H7" s="161"/>
    </row>
    <row r="8" spans="1:8" ht="15" customHeight="1" x14ac:dyDescent="0.25">
      <c r="A8" s="162" t="s">
        <v>12</v>
      </c>
      <c r="B8" s="120" t="s">
        <v>13</v>
      </c>
      <c r="C8" s="120" t="s">
        <v>19</v>
      </c>
      <c r="D8" s="122" t="s">
        <v>14</v>
      </c>
      <c r="E8" s="122" t="s">
        <v>0</v>
      </c>
      <c r="F8" s="122" t="s">
        <v>15</v>
      </c>
      <c r="G8" s="116" t="s">
        <v>18</v>
      </c>
      <c r="H8" s="163"/>
    </row>
    <row r="9" spans="1:8" x14ac:dyDescent="0.25">
      <c r="A9" s="164"/>
      <c r="B9" s="121"/>
      <c r="C9" s="121"/>
      <c r="D9" s="123"/>
      <c r="E9" s="123"/>
      <c r="F9" s="123"/>
      <c r="G9" s="117"/>
      <c r="H9" s="165"/>
    </row>
    <row r="10" spans="1:8" x14ac:dyDescent="0.25">
      <c r="A10" s="164"/>
      <c r="B10" s="121"/>
      <c r="C10" s="121"/>
      <c r="D10" s="123"/>
      <c r="E10" s="123"/>
      <c r="F10" s="123"/>
      <c r="G10" s="12" t="s">
        <v>16</v>
      </c>
      <c r="H10" s="166" t="s">
        <v>17</v>
      </c>
    </row>
    <row r="11" spans="1:8" x14ac:dyDescent="0.25">
      <c r="A11" s="167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66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68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69">
        <f t="shared" ref="H13" si="0">ROUND(G13*F13,2)</f>
        <v>0</v>
      </c>
    </row>
    <row r="14" spans="1:8" ht="15.75" thickTop="1" x14ac:dyDescent="0.25">
      <c r="A14" s="170">
        <f>1+MAX($A$13:A13)</f>
        <v>2</v>
      </c>
      <c r="B14" s="89" t="s">
        <v>167</v>
      </c>
      <c r="C14" s="89" t="s">
        <v>169</v>
      </c>
      <c r="D14" s="90" t="s">
        <v>170</v>
      </c>
      <c r="E14" s="91" t="s">
        <v>171</v>
      </c>
      <c r="F14" s="92">
        <v>2</v>
      </c>
      <c r="G14" s="93"/>
      <c r="H14" s="171">
        <f t="shared" ref="H14:H79" si="1">ROUND(G14*F14,2)</f>
        <v>0</v>
      </c>
    </row>
    <row r="15" spans="1:8" x14ac:dyDescent="0.25">
      <c r="A15" s="170">
        <f>1+MAX($A$13:A14)</f>
        <v>3</v>
      </c>
      <c r="B15" s="95" t="s">
        <v>172</v>
      </c>
      <c r="C15" s="95" t="s">
        <v>169</v>
      </c>
      <c r="D15" s="96" t="s">
        <v>173</v>
      </c>
      <c r="E15" s="97" t="s">
        <v>171</v>
      </c>
      <c r="F15" s="98">
        <v>1</v>
      </c>
      <c r="G15" s="99"/>
      <c r="H15" s="172">
        <f t="shared" si="1"/>
        <v>0</v>
      </c>
    </row>
    <row r="16" spans="1:8" x14ac:dyDescent="0.25">
      <c r="A16" s="170">
        <f>1+MAX($A$13:A15)</f>
        <v>4</v>
      </c>
      <c r="B16" s="95" t="s">
        <v>168</v>
      </c>
      <c r="C16" s="95" t="s">
        <v>169</v>
      </c>
      <c r="D16" s="96" t="s">
        <v>174</v>
      </c>
      <c r="E16" s="97" t="s">
        <v>171</v>
      </c>
      <c r="F16" s="98">
        <v>1</v>
      </c>
      <c r="G16" s="99"/>
      <c r="H16" s="172">
        <f t="shared" si="1"/>
        <v>0</v>
      </c>
    </row>
    <row r="17" spans="1:8" ht="15" customHeight="1" x14ac:dyDescent="0.25">
      <c r="A17" s="170">
        <f>1+MAX($A$13:A16)</f>
        <v>5</v>
      </c>
      <c r="B17" s="95" t="s">
        <v>175</v>
      </c>
      <c r="C17" s="95" t="s">
        <v>169</v>
      </c>
      <c r="D17" s="96" t="s">
        <v>176</v>
      </c>
      <c r="E17" s="97" t="s">
        <v>171</v>
      </c>
      <c r="F17" s="98">
        <v>1</v>
      </c>
      <c r="G17" s="99"/>
      <c r="H17" s="172">
        <f t="shared" si="1"/>
        <v>0</v>
      </c>
    </row>
    <row r="18" spans="1:8" x14ac:dyDescent="0.25">
      <c r="A18" s="170"/>
      <c r="B18" s="95"/>
      <c r="C18" s="95"/>
      <c r="D18" s="96"/>
      <c r="E18" s="97"/>
      <c r="F18" s="98"/>
      <c r="G18" s="99"/>
      <c r="H18" s="172">
        <f t="shared" si="1"/>
        <v>0</v>
      </c>
    </row>
    <row r="19" spans="1:8" x14ac:dyDescent="0.25">
      <c r="A19" s="170"/>
      <c r="B19" s="95"/>
      <c r="C19" s="95"/>
      <c r="D19" s="96"/>
      <c r="E19" s="97"/>
      <c r="F19" s="98"/>
      <c r="G19" s="99"/>
      <c r="H19" s="172">
        <f t="shared" si="1"/>
        <v>0</v>
      </c>
    </row>
    <row r="20" spans="1:8" x14ac:dyDescent="0.25">
      <c r="A20" s="170"/>
      <c r="B20" s="95"/>
      <c r="C20" s="95"/>
      <c r="D20" s="96"/>
      <c r="E20" s="97"/>
      <c r="F20" s="98"/>
      <c r="G20" s="99"/>
      <c r="H20" s="172">
        <f t="shared" si="1"/>
        <v>0</v>
      </c>
    </row>
    <row r="21" spans="1:8" x14ac:dyDescent="0.25">
      <c r="A21" s="170"/>
      <c r="B21" s="95"/>
      <c r="C21" s="95"/>
      <c r="D21" s="96"/>
      <c r="E21" s="97"/>
      <c r="F21" s="98"/>
      <c r="G21" s="99"/>
      <c r="H21" s="172">
        <f t="shared" si="1"/>
        <v>0</v>
      </c>
    </row>
    <row r="22" spans="1:8" x14ac:dyDescent="0.25">
      <c r="A22" s="170"/>
      <c r="B22" s="95"/>
      <c r="C22" s="95"/>
      <c r="D22" s="96"/>
      <c r="E22" s="97"/>
      <c r="F22" s="98"/>
      <c r="G22" s="99"/>
      <c r="H22" s="172">
        <f t="shared" si="1"/>
        <v>0</v>
      </c>
    </row>
    <row r="23" spans="1:8" x14ac:dyDescent="0.25">
      <c r="A23" s="173"/>
      <c r="B23" s="95"/>
      <c r="C23" s="95"/>
      <c r="D23" s="96"/>
      <c r="E23" s="97"/>
      <c r="F23" s="98"/>
      <c r="G23" s="99"/>
      <c r="H23" s="172">
        <f t="shared" si="1"/>
        <v>0</v>
      </c>
    </row>
    <row r="24" spans="1:8" x14ac:dyDescent="0.25">
      <c r="A24" s="174"/>
      <c r="B24" s="95"/>
      <c r="C24" s="95"/>
      <c r="D24" s="96"/>
      <c r="E24" s="97"/>
      <c r="F24" s="98"/>
      <c r="G24" s="99"/>
      <c r="H24" s="172">
        <f t="shared" si="1"/>
        <v>0</v>
      </c>
    </row>
    <row r="25" spans="1:8" x14ac:dyDescent="0.25">
      <c r="A25" s="174"/>
      <c r="B25" s="7"/>
      <c r="C25" s="95"/>
      <c r="D25" s="96"/>
      <c r="E25" s="97"/>
      <c r="F25" s="98"/>
      <c r="G25" s="99"/>
      <c r="H25" s="172">
        <f t="shared" si="1"/>
        <v>0</v>
      </c>
    </row>
    <row r="26" spans="1:8" x14ac:dyDescent="0.25">
      <c r="A26" s="174"/>
      <c r="B26" s="7"/>
      <c r="C26" s="95"/>
      <c r="D26" s="96"/>
      <c r="E26" s="97"/>
      <c r="F26" s="98"/>
      <c r="G26" s="99"/>
      <c r="H26" s="172">
        <f t="shared" si="1"/>
        <v>0</v>
      </c>
    </row>
    <row r="27" spans="1:8" x14ac:dyDescent="0.25">
      <c r="A27" s="174"/>
      <c r="B27" s="7"/>
      <c r="C27" s="95"/>
      <c r="D27" s="96"/>
      <c r="E27" s="97"/>
      <c r="F27" s="98"/>
      <c r="G27" s="99"/>
      <c r="H27" s="172">
        <f t="shared" si="1"/>
        <v>0</v>
      </c>
    </row>
    <row r="28" spans="1:8" x14ac:dyDescent="0.25">
      <c r="A28" s="174"/>
      <c r="B28" s="7"/>
      <c r="C28" s="95"/>
      <c r="D28" s="96"/>
      <c r="E28" s="97"/>
      <c r="F28" s="98"/>
      <c r="G28" s="99"/>
      <c r="H28" s="172">
        <f t="shared" si="1"/>
        <v>0</v>
      </c>
    </row>
    <row r="29" spans="1:8" x14ac:dyDescent="0.25">
      <c r="A29" s="174"/>
      <c r="B29" s="7"/>
      <c r="C29" s="95"/>
      <c r="D29" s="96"/>
      <c r="E29" s="97"/>
      <c r="F29" s="98"/>
      <c r="G29" s="99"/>
      <c r="H29" s="172">
        <f t="shared" si="1"/>
        <v>0</v>
      </c>
    </row>
    <row r="30" spans="1:8" x14ac:dyDescent="0.25">
      <c r="A30" s="174"/>
      <c r="B30" s="7"/>
      <c r="C30" s="95"/>
      <c r="D30" s="96"/>
      <c r="E30" s="97"/>
      <c r="F30" s="98"/>
      <c r="G30" s="99"/>
      <c r="H30" s="172">
        <f t="shared" si="1"/>
        <v>0</v>
      </c>
    </row>
    <row r="31" spans="1:8" x14ac:dyDescent="0.25">
      <c r="A31" s="174"/>
      <c r="B31" s="7"/>
      <c r="C31" s="95"/>
      <c r="D31" s="96"/>
      <c r="E31" s="97"/>
      <c r="F31" s="98"/>
      <c r="G31" s="99"/>
      <c r="H31" s="172">
        <f t="shared" si="1"/>
        <v>0</v>
      </c>
    </row>
    <row r="32" spans="1:8" x14ac:dyDescent="0.25">
      <c r="A32" s="174"/>
      <c r="B32" s="7"/>
      <c r="C32" s="95"/>
      <c r="D32" s="96"/>
      <c r="E32" s="97"/>
      <c r="F32" s="98"/>
      <c r="G32" s="99"/>
      <c r="H32" s="172">
        <f t="shared" si="1"/>
        <v>0</v>
      </c>
    </row>
    <row r="33" spans="1:8" ht="15.75" thickBot="1" x14ac:dyDescent="0.3">
      <c r="A33" s="175"/>
      <c r="B33" s="176"/>
      <c r="C33" s="177"/>
      <c r="D33" s="178"/>
      <c r="E33" s="179"/>
      <c r="F33" s="180"/>
      <c r="G33" s="181"/>
      <c r="H33" s="182">
        <f t="shared" si="1"/>
        <v>0</v>
      </c>
    </row>
    <row r="34" spans="1:8" x14ac:dyDescent="0.25">
      <c r="A34" s="140"/>
      <c r="B34" s="141"/>
      <c r="C34" s="141"/>
      <c r="D34" s="142"/>
      <c r="E34" s="143"/>
      <c r="F34" s="144"/>
      <c r="G34" s="145"/>
      <c r="H34" s="94">
        <f t="shared" si="1"/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31" t="s">
        <v>21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2" x14ac:dyDescent="0.2">
      <c r="A3" s="21" t="s">
        <v>22</v>
      </c>
      <c r="B3" s="22"/>
      <c r="C3" s="82" t="str">
        <f>'PS 55-02-91'!B2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55-02-91'!G7</f>
        <v>43579</v>
      </c>
    </row>
    <row r="5" spans="1:12" x14ac:dyDescent="0.2">
      <c r="A5" s="21" t="s">
        <v>26</v>
      </c>
      <c r="B5" s="22"/>
      <c r="C5" s="22" t="str">
        <f>'PS 55-02-91'!C3:D3</f>
        <v>DDTS, úprava dispečerského pracoviště Pardubice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55-02-91'!E3</f>
        <v>PS 55-02-91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32" t="s">
        <v>31</v>
      </c>
      <c r="D7" s="132" t="s">
        <v>32</v>
      </c>
      <c r="E7" s="134" t="s">
        <v>33</v>
      </c>
      <c r="F7" s="136" t="s">
        <v>34</v>
      </c>
      <c r="G7" s="132" t="s">
        <v>35</v>
      </c>
      <c r="H7" s="134" t="s">
        <v>33</v>
      </c>
      <c r="I7" s="138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33"/>
      <c r="D8" s="133"/>
      <c r="E8" s="135"/>
      <c r="F8" s="133"/>
      <c r="G8" s="133"/>
      <c r="H8" s="137"/>
      <c r="I8" s="139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55-02-91</vt:lpstr>
      <vt:lpstr>FORMULÁŘ 8 - rekap poplatků</vt:lpstr>
      <vt:lpstr>'FORMULÁŘ 8 - rekap poplatků'!Oblast_tisku</vt:lpstr>
      <vt:lpstr>'PS 55-02-91'!Oblast_tisku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2019-07-30T08:23:35Z</cp:lastPrinted>
  <dcterms:created xsi:type="dcterms:W3CDTF">2017-07-24T12:19:51Z</dcterms:created>
  <dcterms:modified xsi:type="dcterms:W3CDTF">2019-07-30T08:23:47Z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